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lcola Dovuto" sheetId="1" r:id="rId1"/>
    <sheet name="Maggiorazioni" sheetId="2" r:id="rId2"/>
  </sheets>
  <definedNames/>
  <calcPr fullCalcOnLoad="1"/>
</workbook>
</file>

<file path=xl/sharedStrings.xml><?xml version="1.0" encoding="utf-8"?>
<sst xmlns="http://schemas.openxmlformats.org/spreadsheetml/2006/main" count="156" uniqueCount="153">
  <si>
    <t>oltre</t>
  </si>
  <si>
    <t>importo fisso</t>
  </si>
  <si>
    <t>IMPRESE ISCRITTE IN SEZIONE ORDINARIA</t>
  </si>
  <si>
    <t xml:space="preserve">Denominazione dell'impresa: </t>
  </si>
  <si>
    <t>---------</t>
  </si>
  <si>
    <t>1º scaglione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</si>
  <si>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</si>
  <si>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</si>
  <si>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</si>
  <si>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</si>
  <si>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</si>
  <si>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</si>
  <si>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</si>
  <si>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B - calcolo dell'importo da versare per la sede:</t>
  </si>
  <si>
    <t>DIRITTO ANNUALE 2008 - AUSILIO al CALCOLO del DIRITTO DOVUTO</t>
  </si>
  <si>
    <t>VE</t>
  </si>
  <si>
    <t>AG</t>
  </si>
  <si>
    <t xml:space="preserve">Numero unità locali in provincia già iscritte al 31.12.2007: </t>
  </si>
  <si>
    <t xml:space="preserve">Eventuale maggiorazione: </t>
  </si>
  <si>
    <t>Importo derivante da eventuale maggiorazione: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</si>
  <si>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</si>
  <si>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</si>
  <si>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</si>
  <si>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</si>
  <si>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</si>
  <si>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</si>
  <si>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</si>
  <si>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</si>
  <si>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</si>
  <si>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</si>
  <si>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</si>
  <si>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</si>
  <si>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</si>
  <si>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</si>
  <si>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</si>
  <si>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</si>
  <si>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</si>
  <si>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</si>
  <si>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</si>
  <si>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</si>
  <si>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</si>
  <si>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</si>
  <si>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</si>
  <si>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</si>
  <si>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</si>
  <si>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</si>
  <si>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</si>
  <si>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</si>
  <si>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</si>
  <si>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</si>
  <si>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</si>
  <si>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</si>
  <si>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</si>
  <si>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</si>
  <si>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</si>
  <si>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</si>
  <si>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</si>
  <si>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</si>
  <si>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</si>
  <si>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</si>
  <si>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</si>
  <si>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</si>
  <si>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</si>
  <si>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</si>
  <si>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</si>
  <si>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</si>
  <si>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</si>
  <si>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</si>
  <si>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</si>
  <si>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</si>
  <si>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</si>
  <si>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</si>
  <si>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</si>
  <si>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</si>
  <si>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</si>
  <si>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</si>
  <si>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</si>
  <si>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</si>
  <si>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</si>
  <si>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</si>
  <si>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</si>
  <si>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</si>
  <si>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</si>
  <si>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</si>
  <si>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</si>
  <si>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</si>
  <si>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</si>
  <si>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</si>
  <si>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</si>
  <si>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</si>
  <si>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</si>
  <si>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</si>
  <si>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</si>
  <si>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</si>
  <si>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</si>
  <si>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</si>
  <si>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</si>
  <si>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</si>
  <si>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</si>
  <si>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</si>
  <si>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</si>
  <si>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</si>
  <si>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</si>
  <si>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</si>
  <si>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</si>
  <si>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</si>
  <si>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</si>
  <si>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</si>
  <si>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</si>
  <si>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</si>
  <si>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</si>
  <si>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</si>
  <si>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</si>
  <si>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</si>
  <si>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</si>
  <si>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</si>
  <si>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</si>
  <si>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</si>
  <si>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VI</t>
  </si>
  <si>
    <t>VR</t>
  </si>
  <si>
    <t>VT</t>
  </si>
  <si>
    <t>VV</t>
  </si>
  <si>
    <t>CCIAA</t>
  </si>
  <si>
    <t>A - calcolo dell'importo dovuto in base agli scaglioni di fatturato</t>
  </si>
  <si>
    <t>% Maggiorazione</t>
  </si>
  <si>
    <t xml:space="preserve">Sigla provincia della SEDE : </t>
  </si>
  <si>
    <t>IMPORTO</t>
  </si>
  <si>
    <t>IMPORTO SCAGLIONE</t>
  </si>
  <si>
    <t>ALIQUOTA</t>
  </si>
  <si>
    <t>Importo base per la sede senza maggiorazione:</t>
  </si>
  <si>
    <t>(B)  imp. determinato per la sede</t>
  </si>
  <si>
    <t>(C) imp. determinato per singola U.L.</t>
  </si>
  <si>
    <t>C - calcolo dell'importo per le unità locali in provincia (già iscritte al 31.12.2007):</t>
  </si>
  <si>
    <t>D - calcolo dell'importo per le unità locali fuori provincia (già iscritte al 31.12.2007):</t>
  </si>
  <si>
    <t>Dovuto totale maggiorato</t>
  </si>
  <si>
    <t>FC</t>
  </si>
  <si>
    <t>PU</t>
  </si>
  <si>
    <t>DA EURO</t>
  </si>
  <si>
    <t>A EURO</t>
  </si>
  <si>
    <t>Numero
U.L.</t>
  </si>
  <si>
    <t>Dovuto per singola U.L.</t>
  </si>
  <si>
    <t>SCAGLIONI</t>
  </si>
  <si>
    <t>Importo calcolato (comprensivo di maggiorazione)</t>
  </si>
  <si>
    <t>SIGLA Provincia
U.L.</t>
  </si>
  <si>
    <r>
      <t>Arrotondamento</t>
    </r>
    <r>
      <rPr>
        <b/>
        <sz val="10"/>
        <color indexed="10"/>
        <rFont val="Verdana"/>
        <family val="2"/>
      </rPr>
      <t xml:space="preserve"> ==&gt; </t>
    </r>
    <r>
      <rPr>
        <b/>
        <u val="single"/>
        <sz val="10"/>
        <color indexed="10"/>
        <rFont val="Verdana"/>
        <family val="2"/>
      </rPr>
      <t>Importo finale SEDE</t>
    </r>
  </si>
  <si>
    <r>
      <t xml:space="preserve">Arrotondamento
</t>
    </r>
    <r>
      <rPr>
        <b/>
        <sz val="10"/>
        <color indexed="10"/>
        <rFont val="Verdana"/>
        <family val="2"/>
      </rPr>
      <t xml:space="preserve">==&gt; </t>
    </r>
    <r>
      <rPr>
        <b/>
        <u val="single"/>
        <sz val="10"/>
        <color indexed="10"/>
        <rFont val="Verdana"/>
        <family val="2"/>
      </rPr>
      <t xml:space="preserve">Importo finale U.L.
</t>
    </r>
    <r>
      <rPr>
        <b/>
        <sz val="10"/>
        <color indexed="10"/>
        <rFont val="Verdana"/>
        <family val="2"/>
      </rPr>
      <t xml:space="preserve">       </t>
    </r>
    <r>
      <rPr>
        <b/>
        <u val="single"/>
        <sz val="10"/>
        <color indexed="10"/>
        <rFont val="Verdana"/>
        <family val="2"/>
      </rPr>
      <t>fuori Provincia</t>
    </r>
  </si>
  <si>
    <r>
      <t>Arrotondamento</t>
    </r>
    <r>
      <rPr>
        <b/>
        <sz val="10"/>
        <color indexed="10"/>
        <rFont val="Verdana"/>
        <family val="2"/>
      </rPr>
      <t xml:space="preserve"> ==&gt; </t>
    </r>
    <r>
      <rPr>
        <b/>
        <u val="single"/>
        <sz val="10"/>
        <color indexed="10"/>
        <rFont val="Verdana"/>
        <family val="2"/>
      </rPr>
      <t>Importo finale U.L.</t>
    </r>
  </si>
  <si>
    <t xml:space="preserve">ALIQUOTA </t>
  </si>
  <si>
    <t>CCIAA che applicano la maggiorazione</t>
  </si>
  <si>
    <r>
      <t xml:space="preserve">Importo </t>
    </r>
    <r>
      <rPr>
        <u val="single"/>
        <sz val="10"/>
        <rFont val="Verdana"/>
        <family val="2"/>
      </rPr>
      <t>arrotondato</t>
    </r>
    <r>
      <rPr>
        <sz val="10"/>
        <rFont val="Verdana"/>
        <family val="2"/>
      </rPr>
      <t xml:space="preserve"> derivante dal punto precedente:</t>
    </r>
  </si>
  <si>
    <t xml:space="preserve"> = importo base</t>
  </si>
  <si>
    <t>20% di questo importo (max. 200 euro):</t>
  </si>
  <si>
    <t xml:space="preserve">Fatturato 2007 (euro):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</si>
</sst>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&quot;Euro&quot;* 0.00"/>
    <numFmt numFmtId="172" formatCode="*-"/>
    <numFmt numFmtId="173" formatCode="0.000%"/>
    <numFmt numFmtId="174" formatCode="0.00;[Red]0.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&quot;€&quot;\ "/>
    <numFmt numFmtId="179" formatCode="#,##0.0"/>
    <numFmt numFmtId="180" formatCode="#,##0.0&quot;€&quot;\ "/>
    <numFmt numFmtId="181" formatCode="#,##0.00&quot;€&quot;\ "/>
    <numFmt numFmtId="182" formatCode="&quot;€&quot;\ #,##0.00"/>
    <numFmt numFmtId="183" formatCode="_-[$€-2]\ * #,##0.00_-;\-[$€-2]\ * #,##0.00_-;_-[$€-2]\ * &quot;-&quot;??_-"/>
  </numFmts>
  <fonts count="35">
    <font>
      <sz val="10"/>
      <name val="Arial"/>
      <family val="0"/>
    </font>
    <font>
      <sz val="10"/>
      <color indexed="8"/>
      <name val="MS Sans Serif"/>
      <family val="2"/>
    </font>
    <font>
      <sz val="10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 val="single"/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name val="Trebuchet MS"/>
      <family val="2"/>
    </font>
    <font>
      <u val="single"/>
      <sz val="10"/>
      <name val="Verdana"/>
      <family val="2"/>
    </font>
    <font>
      <b/>
      <i/>
      <sz val="10"/>
      <color indexed="12"/>
      <name val="Verdana"/>
      <family val="2"/>
    </font>
    <font>
      <sz val="10"/>
      <color indexed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181" fontId="21" fillId="0" borderId="0" xfId="0" applyNumberFormat="1" applyFont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1" fillId="24" borderId="0" xfId="0" applyFont="1" applyFill="1" applyAlignment="1" applyProtection="1" quotePrefix="1">
      <alignment horizontal="right" vertical="center"/>
      <protection/>
    </xf>
    <xf numFmtId="0" fontId="21" fillId="24" borderId="0" xfId="0" applyFont="1" applyFill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 vertical="center"/>
      <protection/>
    </xf>
    <xf numFmtId="0" fontId="23" fillId="24" borderId="0" xfId="0" applyFont="1" applyFill="1" applyAlignment="1" applyProtection="1">
      <alignment vertical="center"/>
      <protection/>
    </xf>
    <xf numFmtId="171" fontId="21" fillId="24" borderId="0" xfId="0" applyNumberFormat="1" applyFont="1" applyFill="1" applyAlignment="1" applyProtection="1">
      <alignment vertical="center"/>
      <protection/>
    </xf>
    <xf numFmtId="0" fontId="21" fillId="24" borderId="0" xfId="0" applyFont="1" applyFill="1" applyAlignment="1" applyProtection="1" quotePrefix="1">
      <alignment vertical="center"/>
      <protection/>
    </xf>
    <xf numFmtId="0" fontId="21" fillId="24" borderId="0" xfId="0" applyFont="1" applyFill="1" applyAlignment="1" applyProtection="1">
      <alignment horizontal="right" vertical="center"/>
      <protection/>
    </xf>
    <xf numFmtId="4" fontId="25" fillId="24" borderId="0" xfId="0" applyNumberFormat="1" applyFont="1" applyFill="1" applyAlignment="1" applyProtection="1">
      <alignment vertical="center"/>
      <protection/>
    </xf>
    <xf numFmtId="4" fontId="21" fillId="24" borderId="0" xfId="0" applyNumberFormat="1" applyFont="1" applyFill="1" applyAlignment="1" applyProtection="1">
      <alignment vertical="center"/>
      <protection/>
    </xf>
    <xf numFmtId="181" fontId="21" fillId="24" borderId="0" xfId="0" applyNumberFormat="1" applyFont="1" applyFill="1" applyAlignment="1" applyProtection="1">
      <alignment vertical="center"/>
      <protection/>
    </xf>
    <xf numFmtId="4" fontId="23" fillId="24" borderId="0" xfId="0" applyNumberFormat="1" applyFont="1" applyFill="1" applyAlignment="1" applyProtection="1">
      <alignment vertical="center"/>
      <protection/>
    </xf>
    <xf numFmtId="181" fontId="23" fillId="24" borderId="0" xfId="0" applyNumberFormat="1" applyFont="1" applyFill="1" applyAlignment="1" applyProtection="1">
      <alignment vertical="center"/>
      <protection/>
    </xf>
    <xf numFmtId="0" fontId="23" fillId="24" borderId="0" xfId="0" applyFont="1" applyFill="1" applyAlignment="1" applyProtection="1">
      <alignment horizontal="right"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 wrapText="1"/>
      <protection/>
    </xf>
    <xf numFmtId="0" fontId="29" fillId="24" borderId="0" xfId="0" applyFont="1" applyFill="1" applyAlignment="1" applyProtection="1">
      <alignment vertical="center"/>
      <protection/>
    </xf>
    <xf numFmtId="9" fontId="21" fillId="24" borderId="10" xfId="49" applyFont="1" applyFill="1" applyBorder="1" applyAlignment="1" applyProtection="1">
      <alignment horizontal="center" vertical="center"/>
      <protection/>
    </xf>
    <xf numFmtId="181" fontId="21" fillId="24" borderId="10" xfId="0" applyNumberFormat="1" applyFont="1" applyFill="1" applyBorder="1" applyAlignment="1" applyProtection="1">
      <alignment vertical="center"/>
      <protection/>
    </xf>
    <xf numFmtId="9" fontId="21" fillId="24" borderId="11" xfId="49" applyFont="1" applyFill="1" applyBorder="1" applyAlignment="1" applyProtection="1">
      <alignment horizontal="center" vertical="center"/>
      <protection/>
    </xf>
    <xf numFmtId="181" fontId="21" fillId="24" borderId="11" xfId="0" applyNumberFormat="1" applyFont="1" applyFill="1" applyBorder="1" applyAlignment="1" applyProtection="1">
      <alignment vertical="center"/>
      <protection/>
    </xf>
    <xf numFmtId="9" fontId="21" fillId="24" borderId="12" xfId="49" applyFont="1" applyFill="1" applyBorder="1" applyAlignment="1" applyProtection="1">
      <alignment horizontal="center" vertical="center"/>
      <protection/>
    </xf>
    <xf numFmtId="181" fontId="21" fillId="24" borderId="12" xfId="0" applyNumberFormat="1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9" fillId="24" borderId="15" xfId="0" applyFont="1" applyFill="1" applyBorder="1" applyAlignment="1" applyProtection="1">
      <alignment horizontal="center" vertical="center" wrapText="1"/>
      <protection/>
    </xf>
    <xf numFmtId="183" fontId="24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25" borderId="16" xfId="0" applyFont="1" applyFill="1" applyBorder="1" applyAlignment="1" applyProtection="1">
      <alignment horizontal="center" vertical="center"/>
      <protection locked="0"/>
    </xf>
    <xf numFmtId="0" fontId="21" fillId="25" borderId="17" xfId="0" applyFont="1" applyFill="1" applyBorder="1" applyAlignment="1" applyProtection="1">
      <alignment horizontal="center" vertical="center"/>
      <protection locked="0"/>
    </xf>
    <xf numFmtId="0" fontId="21" fillId="25" borderId="18" xfId="0" applyFont="1" applyFill="1" applyBorder="1" applyAlignment="1" applyProtection="1">
      <alignment horizontal="center" vertical="center"/>
      <protection locked="0"/>
    </xf>
    <xf numFmtId="0" fontId="21" fillId="25" borderId="19" xfId="0" applyFont="1" applyFill="1" applyBorder="1" applyAlignment="1" applyProtection="1">
      <alignment horizontal="center" vertical="center"/>
      <protection locked="0"/>
    </xf>
    <xf numFmtId="177" fontId="21" fillId="24" borderId="10" xfId="43" applyNumberFormat="1" applyFont="1" applyFill="1" applyBorder="1" applyAlignment="1" applyProtection="1">
      <alignment horizontal="center" vertical="center"/>
      <protection locked="0"/>
    </xf>
    <xf numFmtId="177" fontId="21" fillId="24" borderId="11" xfId="43" applyNumberFormat="1" applyFont="1" applyFill="1" applyBorder="1" applyAlignment="1" applyProtection="1">
      <alignment horizontal="center" vertical="center"/>
      <protection locked="0"/>
    </xf>
    <xf numFmtId="177" fontId="21" fillId="24" borderId="12" xfId="43" applyNumberFormat="1" applyFont="1" applyFill="1" applyBorder="1" applyAlignment="1" applyProtection="1">
      <alignment horizontal="center" vertical="center"/>
      <protection locked="0"/>
    </xf>
    <xf numFmtId="181" fontId="23" fillId="25" borderId="20" xfId="0" applyNumberFormat="1" applyFont="1" applyFill="1" applyBorder="1" applyAlignment="1" applyProtection="1">
      <alignment vertical="center"/>
      <protection/>
    </xf>
    <xf numFmtId="181" fontId="23" fillId="25" borderId="21" xfId="0" applyNumberFormat="1" applyFont="1" applyFill="1" applyBorder="1" applyAlignment="1" applyProtection="1">
      <alignment vertical="center"/>
      <protection/>
    </xf>
    <xf numFmtId="181" fontId="23" fillId="25" borderId="22" xfId="0" applyNumberFormat="1" applyFont="1" applyFill="1" applyBorder="1" applyAlignment="1" applyProtection="1">
      <alignment vertical="center"/>
      <protection/>
    </xf>
    <xf numFmtId="181" fontId="23" fillId="25" borderId="23" xfId="0" applyNumberFormat="1" applyFont="1" applyFill="1" applyBorder="1" applyAlignment="1" applyProtection="1">
      <alignment vertical="center"/>
      <protection/>
    </xf>
    <xf numFmtId="181" fontId="21" fillId="24" borderId="24" xfId="0" applyNumberFormat="1" applyFont="1" applyFill="1" applyBorder="1" applyAlignment="1" applyProtection="1">
      <alignment vertical="center"/>
      <protection/>
    </xf>
    <xf numFmtId="0" fontId="23" fillId="24" borderId="0" xfId="0" applyFont="1" applyFill="1" applyAlignment="1" applyProtection="1">
      <alignment horizontal="right" vertical="center"/>
      <protection/>
    </xf>
    <xf numFmtId="4" fontId="21" fillId="24" borderId="10" xfId="0" applyNumberFormat="1" applyFont="1" applyFill="1" applyBorder="1" applyAlignment="1" applyProtection="1">
      <alignment vertical="center"/>
      <protection/>
    </xf>
    <xf numFmtId="4" fontId="21" fillId="24" borderId="10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 applyProtection="1" quotePrefix="1">
      <alignment horizontal="right" vertical="center"/>
      <protection/>
    </xf>
    <xf numFmtId="4" fontId="21" fillId="24" borderId="11" xfId="0" applyNumberFormat="1" applyFont="1" applyFill="1" applyBorder="1" applyAlignment="1" applyProtection="1">
      <alignment vertical="center"/>
      <protection/>
    </xf>
    <xf numFmtId="173" fontId="21" fillId="24" borderId="11" xfId="0" applyNumberFormat="1" applyFont="1" applyFill="1" applyBorder="1" applyAlignment="1" applyProtection="1">
      <alignment vertical="center"/>
      <protection/>
    </xf>
    <xf numFmtId="4" fontId="21" fillId="24" borderId="25" xfId="0" applyNumberFormat="1" applyFont="1" applyFill="1" applyBorder="1" applyAlignment="1" applyProtection="1">
      <alignment vertical="center"/>
      <protection/>
    </xf>
    <xf numFmtId="4" fontId="21" fillId="24" borderId="25" xfId="0" applyNumberFormat="1" applyFont="1" applyFill="1" applyBorder="1" applyAlignment="1" applyProtection="1">
      <alignment horizontal="right" vertical="center"/>
      <protection/>
    </xf>
    <xf numFmtId="173" fontId="21" fillId="24" borderId="25" xfId="0" applyNumberFormat="1" applyFont="1" applyFill="1" applyBorder="1" applyAlignment="1" applyProtection="1">
      <alignment vertical="center"/>
      <protection/>
    </xf>
    <xf numFmtId="181" fontId="21" fillId="24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49" applyNumberFormat="1" applyFont="1" applyAlignment="1">
      <alignment horizontal="center" vertical="center"/>
    </xf>
    <xf numFmtId="0" fontId="23" fillId="25" borderId="13" xfId="46" applyFont="1" applyFill="1" applyBorder="1" applyAlignment="1">
      <alignment horizontal="center" vertical="center"/>
      <protection/>
    </xf>
    <xf numFmtId="9" fontId="23" fillId="25" borderId="15" xfId="46" applyNumberFormat="1" applyFont="1" applyFill="1" applyBorder="1" applyAlignment="1">
      <alignment horizontal="center" vertical="center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9" fontId="2" fillId="0" borderId="27" xfId="0" applyNumberFormat="1" applyFont="1" applyFill="1" applyBorder="1" applyAlignment="1">
      <alignment horizontal="center" vertical="center"/>
    </xf>
    <xf numFmtId="0" fontId="2" fillId="0" borderId="18" xfId="46" applyFont="1" applyFill="1" applyBorder="1" applyAlignment="1">
      <alignment horizontal="center" vertical="center" wrapText="1"/>
      <protection/>
    </xf>
    <xf numFmtId="9" fontId="2" fillId="0" borderId="21" xfId="0" applyNumberFormat="1" applyFont="1" applyFill="1" applyBorder="1" applyAlignment="1">
      <alignment horizontal="center" vertical="center"/>
    </xf>
    <xf numFmtId="0" fontId="2" fillId="0" borderId="19" xfId="46" applyFont="1" applyFill="1" applyBorder="1" applyAlignment="1">
      <alignment horizontal="center" vertical="center" wrapText="1"/>
      <protection/>
    </xf>
    <xf numFmtId="9" fontId="2" fillId="0" borderId="22" xfId="0" applyNumberFormat="1" applyFont="1" applyFill="1" applyBorder="1" applyAlignment="1">
      <alignment horizontal="center" vertical="center"/>
    </xf>
    <xf numFmtId="9" fontId="24" fillId="24" borderId="0" xfId="49" applyFont="1" applyFill="1" applyAlignment="1" applyProtection="1">
      <alignment horizontal="center" vertical="center"/>
      <protection/>
    </xf>
    <xf numFmtId="0" fontId="24" fillId="25" borderId="16" xfId="0" applyFont="1" applyFill="1" applyBorder="1" applyAlignment="1" applyProtection="1">
      <alignment horizontal="center" vertical="center" wrapText="1" shrinkToFit="1"/>
      <protection locked="0"/>
    </xf>
    <xf numFmtId="0" fontId="34" fillId="24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0" fontId="27" fillId="24" borderId="28" xfId="0" applyFont="1" applyFill="1" applyBorder="1" applyAlignment="1" applyProtection="1">
      <alignment horizontal="center" vertical="center"/>
      <protection/>
    </xf>
    <xf numFmtId="0" fontId="28" fillId="24" borderId="29" xfId="0" applyFont="1" applyFill="1" applyBorder="1" applyAlignment="1" applyProtection="1">
      <alignment horizontal="center" vertical="center"/>
      <protection/>
    </xf>
    <xf numFmtId="0" fontId="28" fillId="24" borderId="30" xfId="0" applyFont="1" applyFill="1" applyBorder="1" applyAlignment="1" applyProtection="1">
      <alignment horizontal="center" vertical="center"/>
      <protection/>
    </xf>
    <xf numFmtId="0" fontId="22" fillId="24" borderId="31" xfId="0" applyFont="1" applyFill="1" applyBorder="1" applyAlignment="1" applyProtection="1">
      <alignment horizontal="center" vertical="center"/>
      <protection/>
    </xf>
    <xf numFmtId="0" fontId="21" fillId="24" borderId="32" xfId="0" applyFont="1" applyFill="1" applyBorder="1" applyAlignment="1" applyProtection="1">
      <alignment horizontal="center" vertical="center"/>
      <protection/>
    </xf>
    <xf numFmtId="0" fontId="21" fillId="24" borderId="33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1" fillId="24" borderId="25" xfId="0" applyFont="1" applyFill="1" applyBorder="1" applyAlignment="1" applyProtection="1">
      <alignment horizontal="center" vertical="center"/>
      <protection/>
    </xf>
    <xf numFmtId="0" fontId="31" fillId="25" borderId="34" xfId="0" applyFont="1" applyFill="1" applyBorder="1" applyAlignment="1">
      <alignment horizontal="center" vertical="center" wrapText="1"/>
    </xf>
    <xf numFmtId="0" fontId="31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0" fontId="31" fillId="25" borderId="37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39">
      <selection activeCell="E45" sqref="E4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3.57421875" style="1" customWidth="1"/>
    <col min="4" max="4" width="19.00390625" style="1" customWidth="1"/>
    <col min="5" max="5" width="18.7109375" style="1" customWidth="1"/>
    <col min="6" max="7" width="17.140625" style="1" customWidth="1"/>
    <col min="8" max="8" width="28.57421875" style="1" customWidth="1"/>
    <col min="9" max="9" width="9.00390625" style="1" bestFit="1" customWidth="1"/>
    <col min="10" max="16384" width="8.8515625" style="1" customWidth="1"/>
  </cols>
  <sheetData>
    <row r="1" spans="1:8" s="20" customFormat="1" ht="18" customHeight="1">
      <c r="A1" s="74" t="s">
        <v>14</v>
      </c>
      <c r="B1" s="75"/>
      <c r="C1" s="75"/>
      <c r="D1" s="75"/>
      <c r="E1" s="75"/>
      <c r="F1" s="75"/>
      <c r="G1" s="75"/>
      <c r="H1" s="76"/>
    </row>
    <row r="2" spans="1:8" s="21" customFormat="1" ht="18" customHeight="1" thickBot="1">
      <c r="A2" s="77" t="s">
        <v>2</v>
      </c>
      <c r="B2" s="78"/>
      <c r="C2" s="78"/>
      <c r="D2" s="78"/>
      <c r="E2" s="78"/>
      <c r="F2" s="78"/>
      <c r="G2" s="78"/>
      <c r="H2" s="79"/>
    </row>
    <row r="3" spans="1:8" ht="8.25" customHeight="1">
      <c r="A3" s="5"/>
      <c r="B3" s="5"/>
      <c r="C3" s="5"/>
      <c r="D3" s="5"/>
      <c r="E3" s="5"/>
      <c r="F3" s="5"/>
      <c r="G3" s="5"/>
      <c r="H3" s="19"/>
    </row>
    <row r="4" spans="1:8" ht="40.5" customHeight="1">
      <c r="A4" s="5"/>
      <c r="B4" s="5"/>
      <c r="C4" s="5"/>
      <c r="D4" s="5"/>
      <c r="E4" s="5"/>
      <c r="F4" s="5"/>
      <c r="G4" s="18" t="s">
        <v>3</v>
      </c>
      <c r="H4" s="70"/>
    </row>
    <row r="5" spans="1:8" ht="18" customHeight="1">
      <c r="A5" s="5"/>
      <c r="B5" s="5"/>
      <c r="C5" s="5"/>
      <c r="D5" s="5"/>
      <c r="E5" s="5"/>
      <c r="F5" s="5"/>
      <c r="G5" s="18" t="s">
        <v>152</v>
      </c>
      <c r="H5" s="34"/>
    </row>
    <row r="6" spans="1:8" ht="18" customHeight="1">
      <c r="A6" s="5"/>
      <c r="B6" s="5"/>
      <c r="C6" s="5"/>
      <c r="D6" s="5"/>
      <c r="E6" s="5"/>
      <c r="F6" s="5"/>
      <c r="G6" s="18" t="s">
        <v>125</v>
      </c>
      <c r="H6" s="35" t="s">
        <v>15</v>
      </c>
    </row>
    <row r="7" spans="1:8" ht="18" customHeight="1">
      <c r="A7" s="5"/>
      <c r="B7" s="5"/>
      <c r="C7" s="5"/>
      <c r="D7" s="5"/>
      <c r="E7" s="5"/>
      <c r="F7" s="5"/>
      <c r="G7" s="18" t="s">
        <v>18</v>
      </c>
      <c r="H7" s="69">
        <f>IF(H6&lt;&gt;"",(VLOOKUP($H$6,Maggiorazioni!$A$5:$B$110,2,FALSE)),0)</f>
        <v>0</v>
      </c>
    </row>
    <row r="8" spans="1:8" ht="18" customHeight="1">
      <c r="A8" s="5"/>
      <c r="B8" s="5"/>
      <c r="C8" s="5"/>
      <c r="D8" s="5"/>
      <c r="G8" s="2" t="s">
        <v>17</v>
      </c>
      <c r="H8" s="35"/>
    </row>
    <row r="9" spans="1:8" ht="18" customHeight="1">
      <c r="A9" s="5"/>
      <c r="B9" s="6"/>
      <c r="C9" s="10"/>
      <c r="D9" s="11"/>
      <c r="E9" s="5"/>
      <c r="F9" s="5"/>
      <c r="G9" s="12"/>
      <c r="H9" s="13"/>
    </row>
    <row r="10" spans="1:8" s="72" customFormat="1" ht="18.75" customHeight="1">
      <c r="A10" s="73" t="s">
        <v>123</v>
      </c>
      <c r="B10" s="71"/>
      <c r="C10" s="71"/>
      <c r="D10" s="71"/>
      <c r="E10" s="71"/>
      <c r="F10" s="71"/>
      <c r="G10" s="71"/>
      <c r="H10" s="71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s="3" customFormat="1" ht="26.25" customHeight="1">
      <c r="A12" s="7"/>
      <c r="B12" s="80" t="s">
        <v>141</v>
      </c>
      <c r="C12" s="80"/>
      <c r="D12" s="47" t="s">
        <v>137</v>
      </c>
      <c r="E12" s="47" t="s">
        <v>138</v>
      </c>
      <c r="F12" s="23" t="s">
        <v>127</v>
      </c>
      <c r="G12" s="22" t="s">
        <v>128</v>
      </c>
      <c r="H12" s="22" t="s">
        <v>126</v>
      </c>
    </row>
    <row r="13" spans="1:8" ht="18.75" customHeight="1">
      <c r="A13" s="7"/>
      <c r="B13" s="81" t="s">
        <v>5</v>
      </c>
      <c r="C13" s="81"/>
      <c r="D13" s="48">
        <v>0</v>
      </c>
      <c r="E13" s="48">
        <v>100000</v>
      </c>
      <c r="F13" s="49" t="s">
        <v>1</v>
      </c>
      <c r="G13" s="50" t="s">
        <v>4</v>
      </c>
      <c r="H13" s="26">
        <v>200</v>
      </c>
    </row>
    <row r="14" spans="1:8" ht="18.75" customHeight="1">
      <c r="A14" s="7"/>
      <c r="B14" s="82" t="s">
        <v>6</v>
      </c>
      <c r="C14" s="82"/>
      <c r="D14" s="51">
        <v>100000</v>
      </c>
      <c r="E14" s="51">
        <v>250000</v>
      </c>
      <c r="F14" s="51">
        <f aca="true" t="shared" si="0" ref="F14:F20">IF($H$5&lt;D14,0,IF($H$5&gt;E14,E14-D14,$H$5-D14))</f>
        <v>0</v>
      </c>
      <c r="G14" s="52">
        <v>0.00015</v>
      </c>
      <c r="H14" s="28">
        <f>ROUND(F14*G14,2)</f>
        <v>0</v>
      </c>
    </row>
    <row r="15" spans="1:8" ht="18.75" customHeight="1">
      <c r="A15" s="7"/>
      <c r="B15" s="82" t="s">
        <v>7</v>
      </c>
      <c r="C15" s="82"/>
      <c r="D15" s="51">
        <v>250000</v>
      </c>
      <c r="E15" s="51">
        <v>500000</v>
      </c>
      <c r="F15" s="51">
        <f t="shared" si="0"/>
        <v>0</v>
      </c>
      <c r="G15" s="52">
        <v>0.00013</v>
      </c>
      <c r="H15" s="28">
        <f aca="true" t="shared" si="1" ref="H15:H20">ROUND(F15*G15,2)</f>
        <v>0</v>
      </c>
    </row>
    <row r="16" spans="1:8" ht="18.75" customHeight="1">
      <c r="A16" s="7"/>
      <c r="B16" s="82" t="s">
        <v>8</v>
      </c>
      <c r="C16" s="82"/>
      <c r="D16" s="51">
        <v>500000</v>
      </c>
      <c r="E16" s="51">
        <v>1000000</v>
      </c>
      <c r="F16" s="51">
        <f t="shared" si="0"/>
        <v>0</v>
      </c>
      <c r="G16" s="52">
        <v>0.0001</v>
      </c>
      <c r="H16" s="28">
        <f t="shared" si="1"/>
        <v>0</v>
      </c>
    </row>
    <row r="17" spans="1:8" ht="18.75" customHeight="1">
      <c r="A17" s="7"/>
      <c r="B17" s="82" t="s">
        <v>9</v>
      </c>
      <c r="C17" s="82"/>
      <c r="D17" s="51">
        <v>1000000</v>
      </c>
      <c r="E17" s="51">
        <v>10000000</v>
      </c>
      <c r="F17" s="51">
        <f t="shared" si="0"/>
        <v>0</v>
      </c>
      <c r="G17" s="52">
        <v>9E-05</v>
      </c>
      <c r="H17" s="28">
        <f t="shared" si="1"/>
        <v>0</v>
      </c>
    </row>
    <row r="18" spans="1:8" ht="18.75" customHeight="1">
      <c r="A18" s="7"/>
      <c r="B18" s="82" t="s">
        <v>10</v>
      </c>
      <c r="C18" s="82"/>
      <c r="D18" s="51">
        <v>10000000</v>
      </c>
      <c r="E18" s="51">
        <v>35000000</v>
      </c>
      <c r="F18" s="51">
        <f t="shared" si="0"/>
        <v>0</v>
      </c>
      <c r="G18" s="52">
        <v>5E-05</v>
      </c>
      <c r="H18" s="28">
        <f t="shared" si="1"/>
        <v>0</v>
      </c>
    </row>
    <row r="19" spans="1:8" ht="18.75" customHeight="1">
      <c r="A19" s="7"/>
      <c r="B19" s="82" t="s">
        <v>11</v>
      </c>
      <c r="C19" s="82"/>
      <c r="D19" s="51">
        <v>35000000</v>
      </c>
      <c r="E19" s="51">
        <v>50000000</v>
      </c>
      <c r="F19" s="51">
        <f t="shared" si="0"/>
        <v>0</v>
      </c>
      <c r="G19" s="52">
        <v>3E-05</v>
      </c>
      <c r="H19" s="28">
        <f t="shared" si="1"/>
        <v>0</v>
      </c>
    </row>
    <row r="20" spans="1:8" ht="18.75" customHeight="1" thickBot="1">
      <c r="A20" s="7"/>
      <c r="B20" s="83" t="s">
        <v>12</v>
      </c>
      <c r="C20" s="83"/>
      <c r="D20" s="53">
        <v>50000000</v>
      </c>
      <c r="E20" s="54" t="s">
        <v>0</v>
      </c>
      <c r="F20" s="53">
        <f t="shared" si="0"/>
        <v>0</v>
      </c>
      <c r="G20" s="55">
        <v>1E-05</v>
      </c>
      <c r="H20" s="56">
        <f t="shared" si="1"/>
        <v>0</v>
      </c>
    </row>
    <row r="21" spans="1:9" ht="18.75" customHeight="1" thickTop="1">
      <c r="A21" s="5"/>
      <c r="B21" s="5"/>
      <c r="C21" s="5"/>
      <c r="D21" s="5"/>
      <c r="E21" s="5"/>
      <c r="F21" s="9"/>
      <c r="G21" s="9"/>
      <c r="H21" s="46">
        <f>IF(SUM(H13:H20)&gt;40000,40000,SUM(H13:H20))</f>
        <v>200</v>
      </c>
      <c r="I21" s="4"/>
    </row>
    <row r="22" spans="1:8" ht="12.75">
      <c r="A22" s="5"/>
      <c r="B22" s="5"/>
      <c r="C22" s="5"/>
      <c r="D22" s="5"/>
      <c r="E22" s="5"/>
      <c r="F22" s="9"/>
      <c r="G22" s="9"/>
      <c r="H22" s="14"/>
    </row>
    <row r="23" spans="1:8" ht="12.75">
      <c r="A23" s="5"/>
      <c r="B23" s="5"/>
      <c r="C23" s="5"/>
      <c r="D23" s="5"/>
      <c r="E23" s="5"/>
      <c r="F23" s="9"/>
      <c r="G23" s="9"/>
      <c r="H23" s="16"/>
    </row>
    <row r="24" spans="1:8" s="72" customFormat="1" ht="18.75" customHeight="1">
      <c r="A24" s="73" t="s">
        <v>13</v>
      </c>
      <c r="B24" s="71"/>
      <c r="C24" s="71"/>
      <c r="D24" s="71"/>
      <c r="E24" s="71"/>
      <c r="F24" s="71"/>
      <c r="G24" s="71"/>
      <c r="H24" s="71"/>
    </row>
    <row r="25" spans="1:8" ht="18.75" customHeight="1">
      <c r="A25" s="9">
        <f>IF(ISBLANK(H6),"",IF(H6=0,"LA SEDE E' FUORI PROVINCIA. SI PREGA DI RIVOLGERSI ALLA CCIAA COMPETENTE.",""))</f>
      </c>
      <c r="B25" s="5"/>
      <c r="C25" s="5"/>
      <c r="D25" s="5"/>
      <c r="E25" s="5"/>
      <c r="F25" s="5"/>
      <c r="G25" s="5"/>
      <c r="H25" s="5"/>
    </row>
    <row r="26" spans="1:8" ht="18.75" customHeight="1">
      <c r="A26" s="7"/>
      <c r="B26" s="5" t="s">
        <v>149</v>
      </c>
      <c r="C26" s="5"/>
      <c r="D26" s="5"/>
      <c r="E26" s="5"/>
      <c r="F26" s="15">
        <f>ROUND(H21,0)</f>
        <v>200</v>
      </c>
      <c r="G26" s="5" t="s">
        <v>150</v>
      </c>
      <c r="H26" s="5"/>
    </row>
    <row r="27" spans="1:8" ht="18.75" customHeight="1">
      <c r="A27" s="7"/>
      <c r="B27" s="5" t="s">
        <v>19</v>
      </c>
      <c r="C27" s="5"/>
      <c r="D27" s="5"/>
      <c r="E27" s="5"/>
      <c r="F27" s="15">
        <f>$H$7*F26</f>
        <v>0</v>
      </c>
      <c r="G27" s="9"/>
      <c r="H27" s="5"/>
    </row>
    <row r="28" spans="1:8" ht="18.75" customHeight="1" thickBot="1">
      <c r="A28" s="7"/>
      <c r="B28" s="5" t="s">
        <v>142</v>
      </c>
      <c r="C28" s="5"/>
      <c r="D28" s="5"/>
      <c r="E28" s="5"/>
      <c r="F28" s="15">
        <f>SUM(F26:F27)</f>
        <v>200</v>
      </c>
      <c r="H28" s="5"/>
    </row>
    <row r="29" spans="1:8" ht="18.75" customHeight="1" thickBot="1" thickTop="1">
      <c r="A29" s="5"/>
      <c r="B29" s="24" t="s">
        <v>144</v>
      </c>
      <c r="C29" s="5"/>
      <c r="D29" s="5"/>
      <c r="E29" s="5"/>
      <c r="F29" s="45">
        <f>ROUND(F28,0)</f>
        <v>200</v>
      </c>
      <c r="G29" s="9" t="s">
        <v>130</v>
      </c>
      <c r="H29" s="5"/>
    </row>
    <row r="30" spans="1:8" ht="18.75" customHeight="1" thickTop="1">
      <c r="A30" s="5"/>
      <c r="B30" s="5"/>
      <c r="C30" s="5"/>
      <c r="D30" s="5"/>
      <c r="E30" s="5"/>
      <c r="F30" s="5"/>
      <c r="G30" s="5"/>
      <c r="H30" s="5"/>
    </row>
    <row r="31" spans="1:8" ht="18.75" customHeight="1">
      <c r="A31" s="5"/>
      <c r="B31" s="5"/>
      <c r="C31" s="5"/>
      <c r="D31" s="5"/>
      <c r="E31" s="5"/>
      <c r="F31" s="5"/>
      <c r="G31" s="5"/>
      <c r="H31" s="5"/>
    </row>
    <row r="32" spans="1:8" s="72" customFormat="1" ht="18.75" customHeight="1">
      <c r="A32" s="73" t="s">
        <v>132</v>
      </c>
      <c r="B32" s="71"/>
      <c r="C32" s="71"/>
      <c r="D32" s="71"/>
      <c r="E32" s="71"/>
      <c r="F32" s="71"/>
      <c r="G32" s="71"/>
      <c r="H32" s="71"/>
    </row>
    <row r="33" spans="1:8" ht="18.75" customHeight="1">
      <c r="A33" s="5"/>
      <c r="B33" s="5"/>
      <c r="C33" s="5"/>
      <c r="D33" s="5"/>
      <c r="E33" s="5"/>
      <c r="F33" s="5"/>
      <c r="G33" s="5"/>
      <c r="H33" s="5"/>
    </row>
    <row r="34" spans="1:8" ht="18.75" customHeight="1">
      <c r="A34" s="7"/>
      <c r="B34" s="5" t="s">
        <v>129</v>
      </c>
      <c r="C34" s="5"/>
      <c r="D34" s="5"/>
      <c r="E34" s="5"/>
      <c r="F34" s="15">
        <f>F26</f>
        <v>200</v>
      </c>
      <c r="G34" s="5"/>
      <c r="H34" s="5"/>
    </row>
    <row r="35" spans="1:8" ht="18.75" customHeight="1">
      <c r="A35" s="7"/>
      <c r="B35" s="5" t="s">
        <v>151</v>
      </c>
      <c r="C35" s="5"/>
      <c r="D35" s="5"/>
      <c r="E35" s="5"/>
      <c r="F35" s="15">
        <f>ROUND(IF(F34*20%&gt;200,200,F34*20%),0)</f>
        <v>40</v>
      </c>
      <c r="G35" s="5"/>
      <c r="H35" s="5"/>
    </row>
    <row r="36" spans="1:8" ht="18.75" customHeight="1">
      <c r="A36" s="7"/>
      <c r="B36" s="5" t="s">
        <v>19</v>
      </c>
      <c r="C36" s="5"/>
      <c r="D36" s="5"/>
      <c r="E36" s="5"/>
      <c r="F36" s="15">
        <f>F35*$H$7</f>
        <v>0</v>
      </c>
      <c r="G36" s="5"/>
      <c r="H36" s="5"/>
    </row>
    <row r="37" spans="1:8" ht="18.75" customHeight="1">
      <c r="A37" s="7"/>
      <c r="B37" s="5" t="s">
        <v>142</v>
      </c>
      <c r="C37" s="5"/>
      <c r="D37" s="5"/>
      <c r="E37" s="5"/>
      <c r="F37" s="17">
        <f>ROUND(SUM(F35:F36),0)</f>
        <v>40</v>
      </c>
      <c r="G37" s="9" t="s">
        <v>131</v>
      </c>
      <c r="H37" s="5"/>
    </row>
    <row r="38" spans="1:8" ht="18.75" customHeight="1" thickBot="1">
      <c r="A38" s="5"/>
      <c r="B38" s="5" t="str">
        <f>"Moltiplicato per n. "&amp;TEXT(H8,"0")&amp;" unità locali in provincia:"</f>
        <v>Moltiplicato per n. 0 unità locali in provincia:</v>
      </c>
      <c r="C38" s="5"/>
      <c r="D38" s="5"/>
      <c r="E38" s="5"/>
      <c r="F38" s="15">
        <f>F37*H8</f>
        <v>0</v>
      </c>
      <c r="G38" s="5"/>
      <c r="H38" s="5"/>
    </row>
    <row r="39" spans="1:8" ht="18.75" customHeight="1" thickBot="1" thickTop="1">
      <c r="A39" s="5"/>
      <c r="B39" s="24" t="s">
        <v>146</v>
      </c>
      <c r="C39" s="5"/>
      <c r="D39" s="5"/>
      <c r="E39" s="5"/>
      <c r="F39" s="45">
        <f>F38</f>
        <v>0</v>
      </c>
      <c r="G39" s="5"/>
      <c r="H39" s="5"/>
    </row>
    <row r="40" spans="1:8" ht="13.5" thickTop="1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s="72" customFormat="1" ht="18.75" customHeight="1">
      <c r="A42" s="73" t="s">
        <v>133</v>
      </c>
      <c r="B42" s="71"/>
      <c r="C42" s="71"/>
      <c r="D42" s="71"/>
      <c r="E42" s="71"/>
      <c r="F42" s="71"/>
      <c r="G42" s="71"/>
      <c r="H42" s="71"/>
    </row>
    <row r="43" spans="1:8" ht="13.5" thickBot="1">
      <c r="A43" s="8"/>
      <c r="B43" s="5"/>
      <c r="C43" s="5"/>
      <c r="D43" s="5"/>
      <c r="E43" s="5"/>
      <c r="F43" s="5"/>
      <c r="G43" s="5"/>
      <c r="H43" s="5"/>
    </row>
    <row r="44" spans="1:8" ht="43.5" customHeight="1" thickBot="1">
      <c r="A44" s="5"/>
      <c r="B44" s="5"/>
      <c r="C44" s="31" t="s">
        <v>143</v>
      </c>
      <c r="D44" s="32" t="s">
        <v>124</v>
      </c>
      <c r="E44" s="32" t="s">
        <v>139</v>
      </c>
      <c r="F44" s="32" t="s">
        <v>140</v>
      </c>
      <c r="G44" s="32" t="s">
        <v>134</v>
      </c>
      <c r="H44" s="33" t="s">
        <v>145</v>
      </c>
    </row>
    <row r="45" spans="1:8" ht="18.75" customHeight="1">
      <c r="A45" s="5"/>
      <c r="B45" s="5"/>
      <c r="C45" s="36"/>
      <c r="D45" s="25">
        <f>IF(C45&lt;&gt;"",VLOOKUP(C45,Maggiorazioni!$A$5:$B$110,2,FALSE),0)</f>
        <v>0</v>
      </c>
      <c r="E45" s="39"/>
      <c r="F45" s="26">
        <f>ROUND(IF(AND(C45&lt;&gt;"",E45&gt;0),IF($H$21*20%&gt;200,200,$H$21*20%),0),0)</f>
        <v>0</v>
      </c>
      <c r="G45" s="26">
        <f>ROUND(((F45*D45+F45)*E45),0)</f>
        <v>0</v>
      </c>
      <c r="H45" s="42">
        <f>ROUND(G45,0)</f>
        <v>0</v>
      </c>
    </row>
    <row r="46" spans="1:8" ht="18.75" customHeight="1">
      <c r="A46" s="5"/>
      <c r="B46" s="5"/>
      <c r="C46" s="37"/>
      <c r="D46" s="27">
        <f>IF(C46&lt;&gt;"",VLOOKUP(C46,Maggiorazioni!$A$5:$B$110,2,FALSE),0)</f>
        <v>0</v>
      </c>
      <c r="E46" s="40"/>
      <c r="F46" s="26">
        <f>ROUND(IF(AND(C46&lt;&gt;"",E46&gt;0),IF($H$21*20%&gt;200,200,$H$21*20%),0),0)</f>
        <v>0</v>
      </c>
      <c r="G46" s="26">
        <f>ROUND(((F46*D46+F46)*E46),0)</f>
        <v>0</v>
      </c>
      <c r="H46" s="43">
        <f aca="true" t="shared" si="2" ref="H46:H59">ROUND(G46,0)</f>
        <v>0</v>
      </c>
    </row>
    <row r="47" spans="1:8" ht="18.75" customHeight="1">
      <c r="A47" s="5"/>
      <c r="B47" s="5"/>
      <c r="C47" s="37"/>
      <c r="D47" s="27">
        <f>IF(C47&lt;&gt;"",VLOOKUP(C47,Maggiorazioni!$A$5:$B$110,2,FALSE),0)</f>
        <v>0</v>
      </c>
      <c r="E47" s="40"/>
      <c r="F47" s="26">
        <f aca="true" t="shared" si="3" ref="F47:F59">ROUND(IF(AND(C47&lt;&gt;"",E47&gt;0),IF($H$21*20%&gt;200,200,$H$21*20%),0),0)</f>
        <v>0</v>
      </c>
      <c r="G47" s="26">
        <f aca="true" t="shared" si="4" ref="G47:G59">ROUND(((F47*D47+F47)*E47),0)</f>
        <v>0</v>
      </c>
      <c r="H47" s="43">
        <f t="shared" si="2"/>
        <v>0</v>
      </c>
    </row>
    <row r="48" spans="1:8" ht="18.75" customHeight="1">
      <c r="A48" s="5"/>
      <c r="B48" s="5"/>
      <c r="C48" s="37"/>
      <c r="D48" s="27">
        <f>IF(C48&lt;&gt;"",VLOOKUP(C48,Maggiorazioni!$A$5:$B$110,2,FALSE),0)</f>
        <v>0</v>
      </c>
      <c r="E48" s="40"/>
      <c r="F48" s="26">
        <f t="shared" si="3"/>
        <v>0</v>
      </c>
      <c r="G48" s="26">
        <f t="shared" si="4"/>
        <v>0</v>
      </c>
      <c r="H48" s="43">
        <f t="shared" si="2"/>
        <v>0</v>
      </c>
    </row>
    <row r="49" spans="1:8" ht="18.75" customHeight="1">
      <c r="A49" s="5"/>
      <c r="B49" s="5"/>
      <c r="C49" s="37"/>
      <c r="D49" s="27">
        <f>IF(C49&lt;&gt;"",VLOOKUP(C49,Maggiorazioni!$A$5:$B$110,2,FALSE),0)</f>
        <v>0</v>
      </c>
      <c r="E49" s="40"/>
      <c r="F49" s="26">
        <f t="shared" si="3"/>
        <v>0</v>
      </c>
      <c r="G49" s="26">
        <f t="shared" si="4"/>
        <v>0</v>
      </c>
      <c r="H49" s="43">
        <f t="shared" si="2"/>
        <v>0</v>
      </c>
    </row>
    <row r="50" spans="1:8" ht="18.75" customHeight="1">
      <c r="A50" s="5"/>
      <c r="B50" s="5"/>
      <c r="C50" s="37"/>
      <c r="D50" s="27">
        <f>IF(C50&lt;&gt;"",VLOOKUP(C50,Maggiorazioni!$A$5:$B$110,2,FALSE),0)</f>
        <v>0</v>
      </c>
      <c r="E50" s="40"/>
      <c r="F50" s="26">
        <f t="shared" si="3"/>
        <v>0</v>
      </c>
      <c r="G50" s="26">
        <f t="shared" si="4"/>
        <v>0</v>
      </c>
      <c r="H50" s="43">
        <f t="shared" si="2"/>
        <v>0</v>
      </c>
    </row>
    <row r="51" spans="1:8" ht="18.75" customHeight="1">
      <c r="A51" s="5"/>
      <c r="B51" s="5"/>
      <c r="C51" s="37"/>
      <c r="D51" s="27">
        <f>IF(C51&lt;&gt;"",VLOOKUP(C51,Maggiorazioni!$A$5:$B$110,2,FALSE),0)</f>
        <v>0</v>
      </c>
      <c r="E51" s="40"/>
      <c r="F51" s="26">
        <f t="shared" si="3"/>
        <v>0</v>
      </c>
      <c r="G51" s="26">
        <f t="shared" si="4"/>
        <v>0</v>
      </c>
      <c r="H51" s="43">
        <f t="shared" si="2"/>
        <v>0</v>
      </c>
    </row>
    <row r="52" spans="1:8" ht="18.75" customHeight="1">
      <c r="A52" s="5"/>
      <c r="B52" s="5"/>
      <c r="C52" s="37"/>
      <c r="D52" s="27">
        <f>IF(C52&lt;&gt;"",VLOOKUP(C52,Maggiorazioni!$A$5:$B$110,2,FALSE),0)</f>
        <v>0</v>
      </c>
      <c r="E52" s="40"/>
      <c r="F52" s="26">
        <f t="shared" si="3"/>
        <v>0</v>
      </c>
      <c r="G52" s="26">
        <f t="shared" si="4"/>
        <v>0</v>
      </c>
      <c r="H52" s="43">
        <f t="shared" si="2"/>
        <v>0</v>
      </c>
    </row>
    <row r="53" spans="1:8" ht="18.75" customHeight="1">
      <c r="A53" s="5"/>
      <c r="B53" s="5"/>
      <c r="C53" s="37"/>
      <c r="D53" s="27">
        <f>IF(C53&lt;&gt;"",VLOOKUP(C53,Maggiorazioni!$A$5:$B$110,2,FALSE),0)</f>
        <v>0</v>
      </c>
      <c r="E53" s="40"/>
      <c r="F53" s="26">
        <f t="shared" si="3"/>
        <v>0</v>
      </c>
      <c r="G53" s="26">
        <f t="shared" si="4"/>
        <v>0</v>
      </c>
      <c r="H53" s="43">
        <f t="shared" si="2"/>
        <v>0</v>
      </c>
    </row>
    <row r="54" spans="1:8" ht="18.75" customHeight="1">
      <c r="A54" s="5"/>
      <c r="B54" s="5"/>
      <c r="C54" s="37"/>
      <c r="D54" s="27">
        <f>IF(C54&lt;&gt;"",VLOOKUP(C54,Maggiorazioni!$A$5:$B$110,2,FALSE),0)</f>
        <v>0</v>
      </c>
      <c r="E54" s="40"/>
      <c r="F54" s="26">
        <f t="shared" si="3"/>
        <v>0</v>
      </c>
      <c r="G54" s="26">
        <f t="shared" si="4"/>
        <v>0</v>
      </c>
      <c r="H54" s="43">
        <f t="shared" si="2"/>
        <v>0</v>
      </c>
    </row>
    <row r="55" spans="1:8" ht="18.75" customHeight="1">
      <c r="A55" s="5"/>
      <c r="B55" s="5"/>
      <c r="C55" s="37"/>
      <c r="D55" s="27">
        <f>IF(C55&lt;&gt;"",VLOOKUP(C55,Maggiorazioni!$A$5:$B$110,2,FALSE),0)</f>
        <v>0</v>
      </c>
      <c r="E55" s="40"/>
      <c r="F55" s="26">
        <f t="shared" si="3"/>
        <v>0</v>
      </c>
      <c r="G55" s="26">
        <f t="shared" si="4"/>
        <v>0</v>
      </c>
      <c r="H55" s="43">
        <f t="shared" si="2"/>
        <v>0</v>
      </c>
    </row>
    <row r="56" spans="1:8" ht="18.75" customHeight="1">
      <c r="A56" s="5"/>
      <c r="B56" s="5"/>
      <c r="C56" s="37"/>
      <c r="D56" s="27">
        <f>IF(C56&lt;&gt;"",VLOOKUP(C56,Maggiorazioni!$A$5:$B$110,2,FALSE),0)</f>
        <v>0</v>
      </c>
      <c r="E56" s="40"/>
      <c r="F56" s="26">
        <f t="shared" si="3"/>
        <v>0</v>
      </c>
      <c r="G56" s="26">
        <f t="shared" si="4"/>
        <v>0</v>
      </c>
      <c r="H56" s="43">
        <f t="shared" si="2"/>
        <v>0</v>
      </c>
    </row>
    <row r="57" spans="1:8" ht="18.75" customHeight="1">
      <c r="A57" s="5"/>
      <c r="B57" s="5"/>
      <c r="C57" s="37"/>
      <c r="D57" s="27">
        <f>IF(C57&lt;&gt;"",VLOOKUP(C57,Maggiorazioni!$A$5:$B$110,2,FALSE),0)</f>
        <v>0</v>
      </c>
      <c r="E57" s="40"/>
      <c r="F57" s="26">
        <f t="shared" si="3"/>
        <v>0</v>
      </c>
      <c r="G57" s="26">
        <f t="shared" si="4"/>
        <v>0</v>
      </c>
      <c r="H57" s="43">
        <f t="shared" si="2"/>
        <v>0</v>
      </c>
    </row>
    <row r="58" spans="1:8" ht="18.75" customHeight="1">
      <c r="A58" s="5"/>
      <c r="B58" s="5"/>
      <c r="C58" s="37"/>
      <c r="D58" s="27">
        <f>IF(C58&lt;&gt;"",VLOOKUP(C58,Maggiorazioni!$A$5:$B$110,2,FALSE),0)</f>
        <v>0</v>
      </c>
      <c r="E58" s="40"/>
      <c r="F58" s="26">
        <f t="shared" si="3"/>
        <v>0</v>
      </c>
      <c r="G58" s="26">
        <f t="shared" si="4"/>
        <v>0</v>
      </c>
      <c r="H58" s="43">
        <f t="shared" si="2"/>
        <v>0</v>
      </c>
    </row>
    <row r="59" spans="1:8" ht="18.75" customHeight="1" thickBot="1">
      <c r="A59" s="5"/>
      <c r="B59" s="5"/>
      <c r="C59" s="38"/>
      <c r="D59" s="29">
        <f>IF(C59&lt;&gt;"",VLOOKUP(C59,Maggiorazioni!$A$5:$B$110,2,FALSE),0)</f>
        <v>0</v>
      </c>
      <c r="E59" s="41"/>
      <c r="F59" s="30">
        <f t="shared" si="3"/>
        <v>0</v>
      </c>
      <c r="G59" s="30">
        <f t="shared" si="4"/>
        <v>0</v>
      </c>
      <c r="H59" s="44">
        <f t="shared" si="2"/>
        <v>0</v>
      </c>
    </row>
  </sheetData>
  <sheetProtection password="DFC2" sheet="1" objects="1" scenarios="1" selectLockedCells="1"/>
  <protectedRanges>
    <protectedRange sqref="E45:E59" name="Intervallo2"/>
    <protectedRange sqref="C45:C59" name="Intervallo1"/>
  </protectedRanges>
  <mergeCells count="11">
    <mergeCell ref="B18:C18"/>
    <mergeCell ref="B19:C19"/>
    <mergeCell ref="B20:C20"/>
    <mergeCell ref="B14:C14"/>
    <mergeCell ref="B15:C15"/>
    <mergeCell ref="B16:C16"/>
    <mergeCell ref="B17:C17"/>
    <mergeCell ref="A1:H1"/>
    <mergeCell ref="A2:H2"/>
    <mergeCell ref="B12:C12"/>
    <mergeCell ref="B13:C13"/>
  </mergeCells>
  <printOptions horizontalCentered="1"/>
  <pageMargins left="0.1968503937007874" right="0.2362204724409449" top="0.54" bottom="0.3937007874015748" header="0.15748031496062992" footer="0.31496062992125984"/>
  <pageSetup fitToHeight="1" fitToWidth="1" horizontalDpi="600" verticalDpi="600" orientation="portrait" paperSize="9" scale="71" r:id="rId1"/>
  <ignoredErrors>
    <ignoredError sqref="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34">
      <selection activeCell="H10" sqref="H10"/>
    </sheetView>
  </sheetViews>
  <sheetFormatPr defaultColWidth="9.140625" defaultRowHeight="12.75"/>
  <cols>
    <col min="1" max="1" width="11.57421875" style="59" customWidth="1"/>
    <col min="2" max="2" width="11.57421875" style="60" customWidth="1"/>
    <col min="3" max="16384" width="9.140625" style="58" customWidth="1"/>
  </cols>
  <sheetData>
    <row r="1" spans="1:2" ht="15" customHeight="1" thickTop="1">
      <c r="A1" s="84" t="s">
        <v>148</v>
      </c>
      <c r="B1" s="85"/>
    </row>
    <row r="2" spans="1:2" s="57" customFormat="1" ht="18" customHeight="1" thickBot="1">
      <c r="A2" s="86"/>
      <c r="B2" s="87"/>
    </row>
    <row r="3" ht="16.5" thickBot="1" thickTop="1"/>
    <row r="4" spans="1:2" ht="18.75" customHeight="1" thickBot="1">
      <c r="A4" s="61" t="s">
        <v>122</v>
      </c>
      <c r="B4" s="62" t="s">
        <v>147</v>
      </c>
    </row>
    <row r="5" spans="1:2" ht="15">
      <c r="A5" s="63" t="s">
        <v>20</v>
      </c>
      <c r="B5" s="64">
        <v>0</v>
      </c>
    </row>
    <row r="6" spans="1:2" ht="15">
      <c r="A6" s="65" t="s">
        <v>16</v>
      </c>
      <c r="B6" s="66">
        <v>0.2</v>
      </c>
    </row>
    <row r="7" spans="1:2" ht="15">
      <c r="A7" s="65" t="s">
        <v>21</v>
      </c>
      <c r="B7" s="66">
        <v>0</v>
      </c>
    </row>
    <row r="8" spans="1:2" ht="15">
      <c r="A8" s="65" t="s">
        <v>22</v>
      </c>
      <c r="B8" s="66">
        <v>0</v>
      </c>
    </row>
    <row r="9" spans="1:2" ht="15">
      <c r="A9" s="65" t="s">
        <v>23</v>
      </c>
      <c r="B9" s="66">
        <v>0</v>
      </c>
    </row>
    <row r="10" spans="1:2" ht="15">
      <c r="A10" s="65" t="s">
        <v>24</v>
      </c>
      <c r="B10" s="66">
        <v>0</v>
      </c>
    </row>
    <row r="11" spans="1:2" ht="15">
      <c r="A11" s="65" t="s">
        <v>25</v>
      </c>
      <c r="B11" s="66">
        <v>0</v>
      </c>
    </row>
    <row r="12" spans="1:2" ht="15">
      <c r="A12" s="65" t="s">
        <v>26</v>
      </c>
      <c r="B12" s="66">
        <v>0.2</v>
      </c>
    </row>
    <row r="13" spans="1:2" ht="15">
      <c r="A13" s="65" t="s">
        <v>27</v>
      </c>
      <c r="B13" s="66">
        <v>0</v>
      </c>
    </row>
    <row r="14" spans="1:2" ht="15">
      <c r="A14" s="65" t="s">
        <v>28</v>
      </c>
      <c r="B14" s="66">
        <v>0</v>
      </c>
    </row>
    <row r="15" spans="1:2" ht="15">
      <c r="A15" s="65" t="s">
        <v>29</v>
      </c>
      <c r="B15" s="66">
        <v>0</v>
      </c>
    </row>
    <row r="16" spans="1:2" ht="15">
      <c r="A16" s="65" t="s">
        <v>30</v>
      </c>
      <c r="B16" s="66">
        <v>0</v>
      </c>
    </row>
    <row r="17" spans="1:2" ht="15">
      <c r="A17" s="65" t="s">
        <v>31</v>
      </c>
      <c r="B17" s="66">
        <v>0</v>
      </c>
    </row>
    <row r="18" spans="1:2" ht="15">
      <c r="A18" s="65" t="s">
        <v>32</v>
      </c>
      <c r="B18" s="66">
        <v>0</v>
      </c>
    </row>
    <row r="19" spans="1:2" ht="15">
      <c r="A19" s="65" t="s">
        <v>33</v>
      </c>
      <c r="B19" s="66">
        <v>0</v>
      </c>
    </row>
    <row r="20" spans="1:2" ht="15">
      <c r="A20" s="65" t="s">
        <v>34</v>
      </c>
      <c r="B20" s="66">
        <v>0</v>
      </c>
    </row>
    <row r="21" spans="1:2" ht="15">
      <c r="A21" s="65" t="s">
        <v>35</v>
      </c>
      <c r="B21" s="66">
        <v>0</v>
      </c>
    </row>
    <row r="22" spans="1:2" ht="15">
      <c r="A22" s="65" t="s">
        <v>36</v>
      </c>
      <c r="B22" s="66">
        <v>0</v>
      </c>
    </row>
    <row r="23" spans="1:2" ht="15">
      <c r="A23" s="65" t="s">
        <v>37</v>
      </c>
      <c r="B23" s="66">
        <v>0.2</v>
      </c>
    </row>
    <row r="24" spans="1:2" ht="15">
      <c r="A24" s="65" t="s">
        <v>38</v>
      </c>
      <c r="B24" s="66">
        <v>0</v>
      </c>
    </row>
    <row r="25" spans="1:2" ht="15">
      <c r="A25" s="65" t="s">
        <v>39</v>
      </c>
      <c r="B25" s="66">
        <v>0</v>
      </c>
    </row>
    <row r="26" spans="1:2" ht="15">
      <c r="A26" s="65" t="s">
        <v>40</v>
      </c>
      <c r="B26" s="66">
        <v>0</v>
      </c>
    </row>
    <row r="27" spans="1:2" ht="15">
      <c r="A27" s="65" t="s">
        <v>41</v>
      </c>
      <c r="B27" s="66">
        <v>0.2</v>
      </c>
    </row>
    <row r="28" spans="1:2" ht="15">
      <c r="A28" s="65" t="s">
        <v>42</v>
      </c>
      <c r="B28" s="66">
        <v>0</v>
      </c>
    </row>
    <row r="29" spans="1:2" ht="15">
      <c r="A29" s="65" t="s">
        <v>43</v>
      </c>
      <c r="B29" s="66">
        <v>0</v>
      </c>
    </row>
    <row r="30" spans="1:2" ht="15">
      <c r="A30" s="65" t="s">
        <v>44</v>
      </c>
      <c r="B30" s="66">
        <v>0</v>
      </c>
    </row>
    <row r="31" spans="1:2" ht="15">
      <c r="A31" s="65" t="s">
        <v>45</v>
      </c>
      <c r="B31" s="66">
        <v>0</v>
      </c>
    </row>
    <row r="32" spans="1:2" ht="15">
      <c r="A32" s="65" t="s">
        <v>46</v>
      </c>
      <c r="B32" s="66">
        <v>0.12</v>
      </c>
    </row>
    <row r="33" spans="1:2" ht="15">
      <c r="A33" s="65" t="s">
        <v>47</v>
      </c>
      <c r="B33" s="66">
        <v>0</v>
      </c>
    </row>
    <row r="34" spans="1:2" ht="15">
      <c r="A34" s="65" t="s">
        <v>48</v>
      </c>
      <c r="B34" s="66">
        <v>0.2</v>
      </c>
    </row>
    <row r="35" spans="1:2" ht="15">
      <c r="A35" s="65" t="s">
        <v>135</v>
      </c>
      <c r="B35" s="66">
        <v>0</v>
      </c>
    </row>
    <row r="36" spans="1:2" ht="15">
      <c r="A36" s="65" t="s">
        <v>49</v>
      </c>
      <c r="B36" s="66">
        <v>0</v>
      </c>
    </row>
    <row r="37" spans="1:2" ht="15">
      <c r="A37" s="65" t="s">
        <v>50</v>
      </c>
      <c r="B37" s="66">
        <v>0</v>
      </c>
    </row>
    <row r="38" spans="1:2" ht="15">
      <c r="A38" s="65" t="s">
        <v>51</v>
      </c>
      <c r="B38" s="66">
        <v>0.2</v>
      </c>
    </row>
    <row r="39" spans="1:2" ht="15">
      <c r="A39" s="65" t="s">
        <v>52</v>
      </c>
      <c r="B39" s="66">
        <v>0</v>
      </c>
    </row>
    <row r="40" spans="1:2" ht="15">
      <c r="A40" s="65" t="s">
        <v>53</v>
      </c>
      <c r="B40" s="66">
        <v>0</v>
      </c>
    </row>
    <row r="41" spans="1:2" ht="15">
      <c r="A41" s="65" t="s">
        <v>54</v>
      </c>
      <c r="B41" s="66">
        <v>0</v>
      </c>
    </row>
    <row r="42" spans="1:2" ht="15">
      <c r="A42" s="65" t="s">
        <v>55</v>
      </c>
      <c r="B42" s="66">
        <v>0.2</v>
      </c>
    </row>
    <row r="43" spans="1:2" ht="15">
      <c r="A43" s="65" t="s">
        <v>56</v>
      </c>
      <c r="B43" s="66">
        <v>0</v>
      </c>
    </row>
    <row r="44" spans="1:2" ht="15">
      <c r="A44" s="65" t="s">
        <v>57</v>
      </c>
      <c r="B44" s="66">
        <v>0</v>
      </c>
    </row>
    <row r="45" spans="1:2" ht="15">
      <c r="A45" s="65" t="s">
        <v>58</v>
      </c>
      <c r="B45" s="66">
        <v>0</v>
      </c>
    </row>
    <row r="46" spans="1:2" ht="15">
      <c r="A46" s="65" t="s">
        <v>59</v>
      </c>
      <c r="B46" s="66">
        <v>0</v>
      </c>
    </row>
    <row r="47" spans="1:2" ht="15">
      <c r="A47" s="65" t="s">
        <v>60</v>
      </c>
      <c r="B47" s="66">
        <v>0</v>
      </c>
    </row>
    <row r="48" spans="1:2" ht="15">
      <c r="A48" s="65" t="s">
        <v>61</v>
      </c>
      <c r="B48" s="66">
        <v>0</v>
      </c>
    </row>
    <row r="49" spans="1:2" ht="15">
      <c r="A49" s="65" t="s">
        <v>62</v>
      </c>
      <c r="B49" s="66">
        <v>0.2</v>
      </c>
    </row>
    <row r="50" spans="1:2" ht="15">
      <c r="A50" s="65" t="s">
        <v>63</v>
      </c>
      <c r="B50" s="66">
        <v>0</v>
      </c>
    </row>
    <row r="51" spans="1:2" ht="15">
      <c r="A51" s="65" t="s">
        <v>64</v>
      </c>
      <c r="B51" s="66">
        <v>0</v>
      </c>
    </row>
    <row r="52" spans="1:2" ht="15">
      <c r="A52" s="65" t="s">
        <v>65</v>
      </c>
      <c r="B52" s="66">
        <v>0</v>
      </c>
    </row>
    <row r="53" spans="1:2" ht="15">
      <c r="A53" s="65" t="s">
        <v>66</v>
      </c>
      <c r="B53" s="66">
        <v>0</v>
      </c>
    </row>
    <row r="54" spans="1:2" ht="15">
      <c r="A54" s="65" t="s">
        <v>67</v>
      </c>
      <c r="B54" s="66">
        <v>0.2</v>
      </c>
    </row>
    <row r="55" spans="1:2" ht="15">
      <c r="A55" s="65" t="s">
        <v>68</v>
      </c>
      <c r="B55" s="66">
        <v>0.2</v>
      </c>
    </row>
    <row r="56" spans="1:2" ht="15">
      <c r="A56" s="65" t="s">
        <v>69</v>
      </c>
      <c r="B56" s="66">
        <v>0</v>
      </c>
    </row>
    <row r="57" spans="1:2" ht="15">
      <c r="A57" s="65" t="s">
        <v>70</v>
      </c>
      <c r="B57" s="66">
        <v>0.2</v>
      </c>
    </row>
    <row r="58" spans="1:2" ht="15">
      <c r="A58" s="65" t="s">
        <v>71</v>
      </c>
      <c r="B58" s="66">
        <v>0</v>
      </c>
    </row>
    <row r="59" spans="1:2" ht="15">
      <c r="A59" s="65" t="s">
        <v>72</v>
      </c>
      <c r="B59" s="66">
        <v>0.2</v>
      </c>
    </row>
    <row r="60" spans="1:2" ht="15">
      <c r="A60" s="65" t="s">
        <v>73</v>
      </c>
      <c r="B60" s="66">
        <v>0</v>
      </c>
    </row>
    <row r="61" spans="1:2" ht="15">
      <c r="A61" s="65" t="s">
        <v>74</v>
      </c>
      <c r="B61" s="66">
        <v>0</v>
      </c>
    </row>
    <row r="62" spans="1:2" ht="15">
      <c r="A62" s="65" t="s">
        <v>75</v>
      </c>
      <c r="B62" s="66">
        <v>0</v>
      </c>
    </row>
    <row r="63" spans="1:2" ht="15">
      <c r="A63" s="65" t="s">
        <v>76</v>
      </c>
      <c r="B63" s="66">
        <v>0</v>
      </c>
    </row>
    <row r="64" spans="1:2" ht="15">
      <c r="A64" s="65" t="s">
        <v>77</v>
      </c>
      <c r="B64" s="66">
        <v>0</v>
      </c>
    </row>
    <row r="65" spans="1:2" ht="15">
      <c r="A65" s="65" t="s">
        <v>78</v>
      </c>
      <c r="B65" s="66">
        <v>0.12</v>
      </c>
    </row>
    <row r="66" spans="1:2" ht="15">
      <c r="A66" s="65" t="s">
        <v>79</v>
      </c>
      <c r="B66" s="66">
        <v>0</v>
      </c>
    </row>
    <row r="67" spans="1:2" ht="15">
      <c r="A67" s="65" t="s">
        <v>80</v>
      </c>
      <c r="B67" s="66">
        <v>0</v>
      </c>
    </row>
    <row r="68" spans="1:2" ht="15">
      <c r="A68" s="65" t="s">
        <v>81</v>
      </c>
      <c r="B68" s="66">
        <v>0</v>
      </c>
    </row>
    <row r="69" spans="1:2" ht="15">
      <c r="A69" s="65" t="s">
        <v>82</v>
      </c>
      <c r="B69" s="66">
        <v>0.2</v>
      </c>
    </row>
    <row r="70" spans="1:2" ht="15">
      <c r="A70" s="65" t="s">
        <v>83</v>
      </c>
      <c r="B70" s="66">
        <v>0.2</v>
      </c>
    </row>
    <row r="71" spans="1:2" ht="15">
      <c r="A71" s="65" t="s">
        <v>84</v>
      </c>
      <c r="B71" s="66">
        <v>0</v>
      </c>
    </row>
    <row r="72" spans="1:2" ht="15">
      <c r="A72" s="65" t="s">
        <v>85</v>
      </c>
      <c r="B72" s="66">
        <v>0.1</v>
      </c>
    </row>
    <row r="73" spans="1:2" ht="15">
      <c r="A73" s="65" t="s">
        <v>86</v>
      </c>
      <c r="B73" s="66">
        <v>0</v>
      </c>
    </row>
    <row r="74" spans="1:2" ht="15">
      <c r="A74" s="65" t="s">
        <v>87</v>
      </c>
      <c r="B74" s="66">
        <v>0</v>
      </c>
    </row>
    <row r="75" spans="1:2" ht="15">
      <c r="A75" s="65" t="s">
        <v>88</v>
      </c>
      <c r="B75" s="66">
        <v>0</v>
      </c>
    </row>
    <row r="76" spans="1:2" ht="15">
      <c r="A76" s="65" t="s">
        <v>136</v>
      </c>
      <c r="B76" s="66">
        <v>0</v>
      </c>
    </row>
    <row r="77" spans="1:2" ht="15">
      <c r="A77" s="65" t="s">
        <v>89</v>
      </c>
      <c r="B77" s="66">
        <v>0</v>
      </c>
    </row>
    <row r="78" spans="1:2" ht="15">
      <c r="A78" s="65" t="s">
        <v>90</v>
      </c>
      <c r="B78" s="66">
        <v>0</v>
      </c>
    </row>
    <row r="79" spans="1:2" ht="15">
      <c r="A79" s="65" t="s">
        <v>91</v>
      </c>
      <c r="B79" s="66">
        <v>0.15</v>
      </c>
    </row>
    <row r="80" spans="1:2" ht="15">
      <c r="A80" s="65" t="s">
        <v>92</v>
      </c>
      <c r="B80" s="66">
        <v>0.2</v>
      </c>
    </row>
    <row r="81" spans="1:2" ht="15">
      <c r="A81" s="65" t="s">
        <v>93</v>
      </c>
      <c r="B81" s="66">
        <v>0</v>
      </c>
    </row>
    <row r="82" spans="1:2" ht="15">
      <c r="A82" s="65" t="s">
        <v>94</v>
      </c>
      <c r="B82" s="66">
        <v>0.1</v>
      </c>
    </row>
    <row r="83" spans="1:2" ht="15">
      <c r="A83" s="65" t="s">
        <v>95</v>
      </c>
      <c r="B83" s="66">
        <v>0</v>
      </c>
    </row>
    <row r="84" spans="1:2" ht="15">
      <c r="A84" s="65" t="s">
        <v>96</v>
      </c>
      <c r="B84" s="66">
        <v>0</v>
      </c>
    </row>
    <row r="85" spans="1:2" ht="15">
      <c r="A85" s="65" t="s">
        <v>97</v>
      </c>
      <c r="B85" s="66">
        <v>0.2</v>
      </c>
    </row>
    <row r="86" spans="1:2" ht="15">
      <c r="A86" s="65" t="s">
        <v>98</v>
      </c>
      <c r="B86" s="66">
        <v>0</v>
      </c>
    </row>
    <row r="87" spans="1:2" ht="15">
      <c r="A87" s="65" t="s">
        <v>99</v>
      </c>
      <c r="B87" s="66">
        <v>0</v>
      </c>
    </row>
    <row r="88" spans="1:2" ht="15">
      <c r="A88" s="65" t="s">
        <v>100</v>
      </c>
      <c r="B88" s="66">
        <v>0.1</v>
      </c>
    </row>
    <row r="89" spans="1:2" ht="15">
      <c r="A89" s="65" t="s">
        <v>101</v>
      </c>
      <c r="B89" s="66">
        <v>0</v>
      </c>
    </row>
    <row r="90" spans="1:2" ht="15">
      <c r="A90" s="65" t="s">
        <v>102</v>
      </c>
      <c r="B90" s="66">
        <v>0.15</v>
      </c>
    </row>
    <row r="91" spans="1:2" ht="15">
      <c r="A91" s="65" t="s">
        <v>103</v>
      </c>
      <c r="B91" s="66">
        <v>0</v>
      </c>
    </row>
    <row r="92" spans="1:2" ht="15">
      <c r="A92" s="65" t="s">
        <v>104</v>
      </c>
      <c r="B92" s="66">
        <v>0</v>
      </c>
    </row>
    <row r="93" spans="1:2" ht="15">
      <c r="A93" s="65" t="s">
        <v>105</v>
      </c>
      <c r="B93" s="66">
        <v>0</v>
      </c>
    </row>
    <row r="94" spans="1:2" ht="15">
      <c r="A94" s="65" t="s">
        <v>106</v>
      </c>
      <c r="B94" s="66">
        <v>0</v>
      </c>
    </row>
    <row r="95" spans="1:2" ht="15">
      <c r="A95" s="65" t="s">
        <v>107</v>
      </c>
      <c r="B95" s="66">
        <v>0</v>
      </c>
    </row>
    <row r="96" spans="1:2" ht="15">
      <c r="A96" s="65" t="s">
        <v>108</v>
      </c>
      <c r="B96" s="66">
        <v>0</v>
      </c>
    </row>
    <row r="97" spans="1:2" ht="15">
      <c r="A97" s="65" t="s">
        <v>109</v>
      </c>
      <c r="B97" s="66">
        <v>0</v>
      </c>
    </row>
    <row r="98" spans="1:2" ht="15">
      <c r="A98" s="65" t="s">
        <v>110</v>
      </c>
      <c r="B98" s="66">
        <v>0.2</v>
      </c>
    </row>
    <row r="99" spans="1:2" ht="15">
      <c r="A99" s="65" t="s">
        <v>111</v>
      </c>
      <c r="B99" s="66">
        <v>0</v>
      </c>
    </row>
    <row r="100" spans="1:2" ht="15">
      <c r="A100" s="65" t="s">
        <v>112</v>
      </c>
      <c r="B100" s="66">
        <v>0.2</v>
      </c>
    </row>
    <row r="101" spans="1:2" ht="15">
      <c r="A101" s="65" t="s">
        <v>113</v>
      </c>
      <c r="B101" s="66">
        <v>0</v>
      </c>
    </row>
    <row r="102" spans="1:2" ht="15">
      <c r="A102" s="65" t="s">
        <v>114</v>
      </c>
      <c r="B102" s="66">
        <v>0</v>
      </c>
    </row>
    <row r="103" spans="1:2" ht="15">
      <c r="A103" s="65" t="s">
        <v>115</v>
      </c>
      <c r="B103" s="66">
        <v>0</v>
      </c>
    </row>
    <row r="104" spans="1:2" ht="15">
      <c r="A104" s="65" t="s">
        <v>116</v>
      </c>
      <c r="B104" s="66">
        <v>0.2</v>
      </c>
    </row>
    <row r="105" spans="1:2" ht="15">
      <c r="A105" s="65" t="s">
        <v>117</v>
      </c>
      <c r="B105" s="66">
        <v>0.12</v>
      </c>
    </row>
    <row r="106" spans="1:2" ht="15">
      <c r="A106" s="65" t="s">
        <v>15</v>
      </c>
      <c r="B106" s="66">
        <v>0</v>
      </c>
    </row>
    <row r="107" spans="1:2" ht="15">
      <c r="A107" s="65" t="s">
        <v>118</v>
      </c>
      <c r="B107" s="66">
        <v>0</v>
      </c>
    </row>
    <row r="108" spans="1:2" ht="15">
      <c r="A108" s="65" t="s">
        <v>119</v>
      </c>
      <c r="B108" s="66">
        <v>0.15</v>
      </c>
    </row>
    <row r="109" spans="1:2" ht="15">
      <c r="A109" s="65" t="s">
        <v>120</v>
      </c>
      <c r="B109" s="66">
        <v>0</v>
      </c>
    </row>
    <row r="110" spans="1:2" ht="15.75" thickBot="1">
      <c r="A110" s="67" t="s">
        <v>121</v>
      </c>
      <c r="B110" s="68">
        <v>0</v>
      </c>
    </row>
  </sheetData>
  <sheetProtection password="DFC2" sheet="1" objects="1" scenarios="1" selectLockedCells="1" selectUnlockedCells="1"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Cve8022</cp:lastModifiedBy>
  <cp:lastPrinted>2008-06-12T10:47:37Z</cp:lastPrinted>
  <dcterms:created xsi:type="dcterms:W3CDTF">2003-04-08T07:54:25Z</dcterms:created>
  <dcterms:modified xsi:type="dcterms:W3CDTF">2008-06-24T12:38:20Z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